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Aisin A761E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6" i="1"/>
  <c r="G35" i="1"/>
  <c r="G34" i="1"/>
  <c r="G33" i="1"/>
  <c r="G32" i="1"/>
  <c r="G31" i="1"/>
  <c r="G9" i="1"/>
  <c r="E31" i="1"/>
  <c r="E32" i="1" s="1"/>
  <c r="E33" i="1" s="1"/>
  <c r="E34" i="1" s="1"/>
  <c r="E35" i="1" s="1"/>
  <c r="E36" i="1" s="1"/>
  <c r="D31" i="1"/>
  <c r="V31" i="1" s="1"/>
  <c r="C31" i="1"/>
  <c r="C32" i="1" s="1"/>
  <c r="B31" i="1"/>
  <c r="B32" i="1" s="1"/>
  <c r="B33" i="1" s="1"/>
  <c r="B34" i="1" s="1"/>
  <c r="B35" i="1" s="1"/>
  <c r="B36" i="1" s="1"/>
  <c r="C10" i="1"/>
  <c r="J3" i="3" l="1"/>
  <c r="L36" i="1"/>
  <c r="H3" i="3" s="1"/>
  <c r="D32" i="1"/>
  <c r="D33" i="1" s="1"/>
  <c r="D34" i="1" s="1"/>
  <c r="D35" i="1" s="1"/>
  <c r="D36" i="1" s="1"/>
  <c r="C33" i="1"/>
  <c r="R32" i="1"/>
  <c r="L33" i="1"/>
  <c r="E3" i="3" s="1"/>
  <c r="I3" i="3"/>
  <c r="L34" i="1"/>
  <c r="F3" i="3" s="1"/>
  <c r="L35" i="1"/>
  <c r="G3" i="3" s="1"/>
  <c r="R31" i="1"/>
  <c r="T31" i="1" s="1"/>
  <c r="L32" i="1"/>
  <c r="D3" i="3" s="1"/>
  <c r="C11" i="1"/>
  <c r="C12" i="1" s="1"/>
  <c r="F31" i="1" s="1"/>
  <c r="V33" i="1" l="1"/>
  <c r="V32" i="1"/>
  <c r="T32" i="1" s="1"/>
  <c r="V34" i="1"/>
  <c r="V35" i="1"/>
  <c r="H31" i="1"/>
  <c r="I32" i="1" s="1"/>
  <c r="C34" i="1"/>
  <c r="R33" i="1"/>
  <c r="F32" i="1"/>
  <c r="F33" i="1" s="1"/>
  <c r="F34" i="1" s="1"/>
  <c r="F35" i="1" s="1"/>
  <c r="F36" i="1" s="1"/>
  <c r="T33" i="1" l="1"/>
  <c r="H34" i="1"/>
  <c r="J34" i="1" s="1"/>
  <c r="H36" i="1"/>
  <c r="J36" i="1" s="1"/>
  <c r="C35" i="1"/>
  <c r="R34" i="1"/>
  <c r="T34" i="1" s="1"/>
  <c r="H35" i="1"/>
  <c r="I36" i="1" s="1"/>
  <c r="H32" i="1"/>
  <c r="J32" i="1" s="1"/>
  <c r="J31" i="1" s="1"/>
  <c r="H33" i="1"/>
  <c r="J33" i="1" s="1"/>
  <c r="P36" i="1" l="1"/>
  <c r="N36" i="1" s="1"/>
  <c r="I34" i="1"/>
  <c r="P34" i="1" s="1"/>
  <c r="J35" i="1"/>
  <c r="I33" i="1"/>
  <c r="P33" i="1" s="1"/>
  <c r="I35" i="1"/>
  <c r="P35" i="1" s="1"/>
  <c r="C36" i="1"/>
  <c r="R35" i="1"/>
  <c r="T35" i="1" s="1"/>
  <c r="P32" i="1"/>
  <c r="N35" i="1" l="1"/>
  <c r="G11" i="3" s="1"/>
  <c r="G19" i="3"/>
  <c r="N34" i="1"/>
  <c r="F11" i="3" s="1"/>
  <c r="F19" i="3"/>
  <c r="N33" i="1"/>
  <c r="E11" i="3" s="1"/>
  <c r="E19" i="3"/>
  <c r="H11" i="3"/>
  <c r="H19" i="3"/>
  <c r="J11" i="3"/>
  <c r="J19" i="3"/>
  <c r="N32" i="1"/>
  <c r="D11" i="3" s="1"/>
  <c r="D19" i="3"/>
  <c r="I11" i="3"/>
  <c r="I19" i="3"/>
</calcChain>
</file>

<file path=xl/sharedStrings.xml><?xml version="1.0" encoding="utf-8"?>
<sst xmlns="http://schemas.openxmlformats.org/spreadsheetml/2006/main" count="100" uniqueCount="58">
  <si>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</si>
  <si>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</si>
  <si>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</si>
  <si>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</si>
  <si>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</si>
  <si>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</si>
  <si>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</si>
  <si>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</si>
  <si>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</si>
  <si>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</si>
  <si>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</si>
  <si>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</si>
  <si>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</si>
  <si>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</si>
  <si>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</si>
  <si>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</si>
  <si>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</si>
  <si>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</si>
  <si>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</si>
  <si>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</si>
  <si>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</si>
  <si>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</si>
  <si>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</si>
  <si>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</si>
  <si>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</si>
  <si>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</si>
  <si>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</si>
  <si>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</si>
  <si>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</si>
  <si>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</si>
  <si>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</si>
  <si>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</si>
  <si>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</si>
  <si>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</si>
  <si>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</si>
  <si>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</si>
  <si>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</si>
  <si>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</si>
  <si>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</si>
  <si>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</si>
  <si>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</si>
  <si>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</si>
  <si>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</si>
  <si>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</si>
  <si>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</si>
  <si>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</si>
  <si>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</si>
  <si>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</si>
  <si>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</si>
  <si>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</si>
  <si>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</si>
  <si>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</si>
  <si>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</si>
  <si>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</si>
  <si>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</si>
  <si>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</si>
  <si>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Transfer</t>
  </si>
  <si>
    <t>Aisin AB60 A761F 6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</si>
</sst>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1" fontId="5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="85" zoomScaleNormal="85" workbookViewId="0">
      <selection activeCell="A36" sqref="A36:XFD36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6" customFormat="1" ht="15.75" x14ac:dyDescent="0.25">
      <c r="A1" s="6" t="s">
        <v>57</v>
      </c>
    </row>
    <row r="3" spans="1:14" x14ac:dyDescent="0.2">
      <c r="A3" s="4" t="s">
        <v>29</v>
      </c>
    </row>
    <row r="4" spans="1:14" x14ac:dyDescent="0.2">
      <c r="A4" s="10" t="s">
        <v>55</v>
      </c>
    </row>
    <row r="6" spans="1:14" s="6" customFormat="1" ht="15.75" x14ac:dyDescent="0.25">
      <c r="A6" s="6" t="s">
        <v>0</v>
      </c>
    </row>
    <row r="7" spans="1:14" s="5" customFormat="1" ht="15.75" x14ac:dyDescent="0.25">
      <c r="A7" s="5" t="s">
        <v>19</v>
      </c>
      <c r="F7" s="5" t="s">
        <v>21</v>
      </c>
      <c r="G7" s="15"/>
      <c r="H7" s="16"/>
      <c r="I7" s="16"/>
    </row>
    <row r="8" spans="1:14" ht="15.75" x14ac:dyDescent="0.25">
      <c r="A8" t="s">
        <v>1</v>
      </c>
      <c r="B8" s="4">
        <v>265</v>
      </c>
      <c r="C8">
        <f>B8*B9/100*2</f>
        <v>371</v>
      </c>
      <c r="D8" s="13" t="s">
        <v>47</v>
      </c>
      <c r="E8" s="13"/>
      <c r="F8" s="7" t="s">
        <v>20</v>
      </c>
      <c r="G8" s="11">
        <v>31</v>
      </c>
      <c r="H8" s="17" t="s">
        <v>48</v>
      </c>
      <c r="I8" s="7" t="s">
        <v>31</v>
      </c>
      <c r="J8" s="11">
        <v>10.5</v>
      </c>
      <c r="K8" s="17" t="s">
        <v>48</v>
      </c>
      <c r="L8" t="s">
        <v>49</v>
      </c>
      <c r="M8" s="4">
        <v>15</v>
      </c>
      <c r="N8" s="17" t="s">
        <v>48</v>
      </c>
    </row>
    <row r="9" spans="1:14" x14ac:dyDescent="0.2">
      <c r="A9" t="s">
        <v>2</v>
      </c>
      <c r="B9" s="4">
        <v>70</v>
      </c>
      <c r="D9" s="13"/>
      <c r="E9" s="13"/>
      <c r="F9" t="s">
        <v>5</v>
      </c>
      <c r="G9">
        <f>G8*25.4*PI()/1000</f>
        <v>2.4736900554366028</v>
      </c>
      <c r="H9" s="13" t="s">
        <v>6</v>
      </c>
    </row>
    <row r="10" spans="1:14" x14ac:dyDescent="0.2">
      <c r="A10" t="s">
        <v>3</v>
      </c>
      <c r="B10" s="4">
        <v>16</v>
      </c>
      <c r="C10">
        <f>B10*25.4</f>
        <v>406.4</v>
      </c>
      <c r="D10" s="13" t="s">
        <v>47</v>
      </c>
      <c r="E10" s="13"/>
      <c r="F10" t="s">
        <v>1</v>
      </c>
      <c r="G10">
        <f>J8*25.4</f>
        <v>266.7</v>
      </c>
      <c r="H10" s="13" t="s">
        <v>47</v>
      </c>
    </row>
    <row r="11" spans="1:14" x14ac:dyDescent="0.2">
      <c r="B11" t="s">
        <v>4</v>
      </c>
      <c r="C11">
        <f>SUM(C8:C10)</f>
        <v>777.4</v>
      </c>
      <c r="D11" s="13" t="s">
        <v>47</v>
      </c>
      <c r="E11" s="13"/>
      <c r="F11" t="s">
        <v>2</v>
      </c>
      <c r="G11">
        <f>(G8-M8)/2/J8*100</f>
        <v>76.19047619047619</v>
      </c>
      <c r="H11" s="13" t="s">
        <v>47</v>
      </c>
    </row>
    <row r="12" spans="1:14" x14ac:dyDescent="0.2">
      <c r="B12" t="s">
        <v>5</v>
      </c>
      <c r="C12">
        <f>C11*PI()/1000</f>
        <v>2.4422741289007051</v>
      </c>
      <c r="D12" s="13" t="s">
        <v>6</v>
      </c>
      <c r="E12" s="13"/>
    </row>
    <row r="15" spans="1:14" x14ac:dyDescent="0.2">
      <c r="A15" t="s">
        <v>13</v>
      </c>
      <c r="B15" s="4">
        <v>3.92</v>
      </c>
      <c r="H15" s="18" t="s">
        <v>30</v>
      </c>
    </row>
    <row r="16" spans="1:14" x14ac:dyDescent="0.2">
      <c r="A16" t="s">
        <v>18</v>
      </c>
      <c r="B16" s="4">
        <v>500</v>
      </c>
      <c r="H16" s="18" t="s">
        <v>32</v>
      </c>
    </row>
    <row r="17" spans="1:23" x14ac:dyDescent="0.2">
      <c r="A17" t="s">
        <v>9</v>
      </c>
      <c r="B17" s="4">
        <v>4200</v>
      </c>
      <c r="H17" s="18" t="s">
        <v>33</v>
      </c>
    </row>
    <row r="18" spans="1:23" x14ac:dyDescent="0.2">
      <c r="A18" t="s">
        <v>17</v>
      </c>
      <c r="B18" s="4">
        <v>1500</v>
      </c>
      <c r="H18" s="18" t="s">
        <v>34</v>
      </c>
    </row>
    <row r="19" spans="1:23" x14ac:dyDescent="0.2">
      <c r="A19" t="s">
        <v>12</v>
      </c>
      <c r="H19" s="18" t="s">
        <v>35</v>
      </c>
    </row>
    <row r="20" spans="1:23" x14ac:dyDescent="0.2">
      <c r="A20">
        <v>1</v>
      </c>
      <c r="B20" s="2">
        <v>3.3330000000000002</v>
      </c>
      <c r="H20" s="18" t="s">
        <v>36</v>
      </c>
    </row>
    <row r="21" spans="1:23" x14ac:dyDescent="0.2">
      <c r="A21">
        <v>2</v>
      </c>
      <c r="B21" s="2">
        <v>1.96</v>
      </c>
      <c r="H21" s="18" t="s">
        <v>37</v>
      </c>
    </row>
    <row r="22" spans="1:23" x14ac:dyDescent="0.2">
      <c r="A22">
        <v>3</v>
      </c>
      <c r="B22" s="2">
        <v>1.353</v>
      </c>
      <c r="H22" s="18" t="s">
        <v>38</v>
      </c>
    </row>
    <row r="23" spans="1:23" x14ac:dyDescent="0.2">
      <c r="A23">
        <v>4</v>
      </c>
      <c r="B23" s="2">
        <v>1</v>
      </c>
      <c r="H23" s="18" t="s">
        <v>42</v>
      </c>
    </row>
    <row r="24" spans="1:23" x14ac:dyDescent="0.2">
      <c r="A24">
        <v>5</v>
      </c>
      <c r="B24" s="2">
        <v>0.72799999999999998</v>
      </c>
      <c r="H24" s="18" t="s">
        <v>40</v>
      </c>
    </row>
    <row r="25" spans="1:23" x14ac:dyDescent="0.2">
      <c r="A25">
        <v>6</v>
      </c>
      <c r="B25" s="2">
        <v>0.58799999999999997</v>
      </c>
      <c r="H25" s="18" t="s">
        <v>39</v>
      </c>
    </row>
    <row r="26" spans="1:23" x14ac:dyDescent="0.2">
      <c r="A26" s="7" t="s">
        <v>8</v>
      </c>
      <c r="B26" s="2">
        <v>3.0710000000000002</v>
      </c>
    </row>
    <row r="27" spans="1:23" x14ac:dyDescent="0.2">
      <c r="A27" s="7" t="s">
        <v>56</v>
      </c>
      <c r="B27" s="2"/>
    </row>
    <row r="29" spans="1:23" x14ac:dyDescent="0.2">
      <c r="A29" t="s">
        <v>7</v>
      </c>
    </row>
    <row r="30" spans="1:23" s="12" customFormat="1" ht="30" x14ac:dyDescent="0.2">
      <c r="A30" s="12" t="s">
        <v>41</v>
      </c>
      <c r="B30" s="12" t="s">
        <v>11</v>
      </c>
      <c r="C30" s="12" t="s">
        <v>10</v>
      </c>
      <c r="D30" s="12" t="s">
        <v>9</v>
      </c>
      <c r="E30" s="12" t="s">
        <v>13</v>
      </c>
      <c r="F30" s="12" t="s">
        <v>5</v>
      </c>
      <c r="G30" s="12" t="s">
        <v>12</v>
      </c>
      <c r="H30" s="12" t="s">
        <v>16</v>
      </c>
      <c r="I30" s="12" t="s">
        <v>14</v>
      </c>
      <c r="J30" s="12" t="s">
        <v>15</v>
      </c>
      <c r="K30" s="12" t="s">
        <v>22</v>
      </c>
      <c r="L30" s="12" t="s">
        <v>23</v>
      </c>
      <c r="M30" s="12" t="s">
        <v>23</v>
      </c>
      <c r="N30" s="12" t="s">
        <v>24</v>
      </c>
      <c r="O30" s="12" t="s">
        <v>24</v>
      </c>
      <c r="P30" s="12" t="s">
        <v>25</v>
      </c>
      <c r="Q30" s="12" t="s">
        <v>25</v>
      </c>
      <c r="R30" s="12" t="s">
        <v>26</v>
      </c>
      <c r="S30" s="12" t="s">
        <v>26</v>
      </c>
      <c r="T30" s="12" t="s">
        <v>27</v>
      </c>
      <c r="U30" s="12" t="s">
        <v>27</v>
      </c>
      <c r="V30" s="12" t="s">
        <v>28</v>
      </c>
      <c r="W30" s="12" t="s">
        <v>28</v>
      </c>
    </row>
    <row r="31" spans="1:23" x14ac:dyDescent="0.2">
      <c r="A31">
        <v>1</v>
      </c>
      <c r="B31">
        <f>B16</f>
        <v>500</v>
      </c>
      <c r="C31">
        <f>B18</f>
        <v>1500</v>
      </c>
      <c r="D31">
        <f>B17</f>
        <v>4200</v>
      </c>
      <c r="E31">
        <f>B15</f>
        <v>3.92</v>
      </c>
      <c r="F31">
        <f>C12</f>
        <v>2.4422741289007051</v>
      </c>
      <c r="G31" s="2">
        <f t="shared" ref="G31:G36" si="0">B20</f>
        <v>3.3330000000000002</v>
      </c>
      <c r="H31" s="1">
        <f>D31*60/G31/E31*F31/1000</f>
        <v>47.105711628533591</v>
      </c>
      <c r="I31" s="1"/>
      <c r="J31" s="9">
        <f>J32+3</f>
        <v>16.3506238824747</v>
      </c>
      <c r="K31" s="8">
        <v>0</v>
      </c>
      <c r="L31" s="9"/>
      <c r="M31" s="9"/>
      <c r="N31" s="9"/>
      <c r="O31" s="9"/>
      <c r="P31" s="9"/>
      <c r="Q31" s="9"/>
      <c r="R31" s="9">
        <f>C31+A31*100</f>
        <v>1600</v>
      </c>
      <c r="S31" s="9">
        <v>0</v>
      </c>
      <c r="T31" s="9">
        <f>(V31+R31)/2</f>
        <v>2400</v>
      </c>
      <c r="U31" s="9">
        <v>40</v>
      </c>
      <c r="V31" s="9">
        <f>D31-1000</f>
        <v>3200</v>
      </c>
      <c r="W31" s="9">
        <v>90</v>
      </c>
    </row>
    <row r="32" spans="1:23" x14ac:dyDescent="0.2">
      <c r="A32">
        <v>2</v>
      </c>
      <c r="B32">
        <f>B31</f>
        <v>500</v>
      </c>
      <c r="C32">
        <f>C31</f>
        <v>1500</v>
      </c>
      <c r="D32">
        <f>D31</f>
        <v>4200</v>
      </c>
      <c r="E32">
        <f>E31</f>
        <v>3.92</v>
      </c>
      <c r="F32">
        <f>F31</f>
        <v>2.4422741289007051</v>
      </c>
      <c r="G32" s="2">
        <f t="shared" si="0"/>
        <v>1.96</v>
      </c>
      <c r="H32" s="1">
        <f t="shared" ref="H32:H36" si="1">D32*60/G32/E32*F32/1000</f>
        <v>80.103743294848201</v>
      </c>
      <c r="I32" s="9">
        <f>H31*0.66</f>
        <v>31.089769674832173</v>
      </c>
      <c r="J32" s="9">
        <f>(B32+200)/D32*H32</f>
        <v>13.3506238824747</v>
      </c>
      <c r="K32" s="8">
        <v>0</v>
      </c>
      <c r="L32" s="9">
        <f>IF(K32,B32+200,B32-200)</f>
        <v>300</v>
      </c>
      <c r="M32" s="9">
        <v>0</v>
      </c>
      <c r="N32" s="9">
        <f>(P32+L32)/2</f>
        <v>965.04950495049502</v>
      </c>
      <c r="O32" s="9">
        <v>40</v>
      </c>
      <c r="P32" s="9">
        <f t="shared" ref="P32:P36" si="2">I32/H32*D32</f>
        <v>1630.09900990099</v>
      </c>
      <c r="Q32" s="9">
        <v>90</v>
      </c>
      <c r="R32" s="9">
        <f t="shared" ref="R32:R35" si="3">C32+A32*100</f>
        <v>1700</v>
      </c>
      <c r="S32" s="9">
        <v>0</v>
      </c>
      <c r="T32" s="9">
        <f>(V32+R32)/2</f>
        <v>2700</v>
      </c>
      <c r="U32" s="9">
        <v>40</v>
      </c>
      <c r="V32" s="9">
        <f t="shared" ref="V32:V35" si="4">D32-500</f>
        <v>3700</v>
      </c>
      <c r="W32" s="9">
        <v>90</v>
      </c>
    </row>
    <row r="33" spans="1:23" x14ac:dyDescent="0.2">
      <c r="A33">
        <v>3</v>
      </c>
      <c r="B33">
        <f t="shared" ref="B33:B36" si="5">B32</f>
        <v>500</v>
      </c>
      <c r="C33">
        <f t="shared" ref="C33:C36" si="6">C32</f>
        <v>1500</v>
      </c>
      <c r="D33">
        <f t="shared" ref="D33:D36" si="7">D32</f>
        <v>4200</v>
      </c>
      <c r="E33">
        <f t="shared" ref="E33:E36" si="8">E32</f>
        <v>3.92</v>
      </c>
      <c r="F33">
        <f t="shared" ref="F33:F36" si="9">F32</f>
        <v>2.4422741289007051</v>
      </c>
      <c r="G33" s="2">
        <f t="shared" si="0"/>
        <v>1.353</v>
      </c>
      <c r="H33" s="1">
        <f t="shared" si="1"/>
        <v>116.04089937760715</v>
      </c>
      <c r="I33" s="9">
        <f t="shared" ref="I33:I36" si="10">H32*0.66</f>
        <v>52.868470574599812</v>
      </c>
      <c r="J33" s="9">
        <f t="shared" ref="J33:J36" si="11">(B33+200)/D33*H33</f>
        <v>19.340149896267857</v>
      </c>
      <c r="K33" s="8">
        <v>0</v>
      </c>
      <c r="L33" s="9">
        <f t="shared" ref="L33:L36" si="12">IF(K33,B33+200,B33-200)</f>
        <v>300</v>
      </c>
      <c r="M33" s="9">
        <v>0</v>
      </c>
      <c r="N33" s="9">
        <f t="shared" ref="N33:N36" si="13">(P33+L33)/2</f>
        <v>1106.7642857142857</v>
      </c>
      <c r="O33" s="9">
        <v>40</v>
      </c>
      <c r="P33" s="9">
        <f t="shared" si="2"/>
        <v>1913.5285714285715</v>
      </c>
      <c r="Q33" s="9">
        <v>90</v>
      </c>
      <c r="R33" s="9">
        <f t="shared" si="3"/>
        <v>1800</v>
      </c>
      <c r="S33" s="9">
        <v>0</v>
      </c>
      <c r="T33" s="9">
        <f t="shared" ref="T33:T35" si="14">(V33+R33)/2</f>
        <v>2750</v>
      </c>
      <c r="U33" s="9">
        <v>40</v>
      </c>
      <c r="V33" s="9">
        <f t="shared" si="4"/>
        <v>3700</v>
      </c>
      <c r="W33" s="9">
        <v>90</v>
      </c>
    </row>
    <row r="34" spans="1:23" x14ac:dyDescent="0.2">
      <c r="A34">
        <v>4</v>
      </c>
      <c r="B34">
        <f t="shared" si="5"/>
        <v>500</v>
      </c>
      <c r="C34">
        <f t="shared" si="6"/>
        <v>1500</v>
      </c>
      <c r="D34">
        <f t="shared" si="7"/>
        <v>4200</v>
      </c>
      <c r="E34">
        <f t="shared" si="8"/>
        <v>3.92</v>
      </c>
      <c r="F34">
        <f t="shared" si="9"/>
        <v>2.4422741289007051</v>
      </c>
      <c r="G34" s="2">
        <f t="shared" si="0"/>
        <v>1</v>
      </c>
      <c r="H34" s="1">
        <f t="shared" si="1"/>
        <v>157.00333685790247</v>
      </c>
      <c r="I34" s="9">
        <f t="shared" si="10"/>
        <v>76.586993589220725</v>
      </c>
      <c r="J34" s="9">
        <f t="shared" si="11"/>
        <v>26.167222809650411</v>
      </c>
      <c r="K34" s="8">
        <v>1</v>
      </c>
      <c r="L34" s="9">
        <f t="shared" si="12"/>
        <v>700</v>
      </c>
      <c r="M34" s="9">
        <v>0</v>
      </c>
      <c r="N34" s="9">
        <f t="shared" si="13"/>
        <v>1374.3902439024391</v>
      </c>
      <c r="O34" s="9">
        <v>40</v>
      </c>
      <c r="P34" s="9">
        <f t="shared" si="2"/>
        <v>2048.7804878048782</v>
      </c>
      <c r="Q34" s="9">
        <v>90</v>
      </c>
      <c r="R34" s="9">
        <f t="shared" si="3"/>
        <v>1900</v>
      </c>
      <c r="S34" s="9">
        <v>0</v>
      </c>
      <c r="T34" s="9">
        <f t="shared" si="14"/>
        <v>2800</v>
      </c>
      <c r="U34" s="9">
        <v>40</v>
      </c>
      <c r="V34" s="9">
        <f t="shared" si="4"/>
        <v>3700</v>
      </c>
      <c r="W34" s="9">
        <v>90</v>
      </c>
    </row>
    <row r="35" spans="1:23" x14ac:dyDescent="0.2">
      <c r="A35" s="2">
        <v>5</v>
      </c>
      <c r="B35" s="2">
        <f t="shared" si="5"/>
        <v>500</v>
      </c>
      <c r="C35" s="2">
        <f t="shared" si="6"/>
        <v>1500</v>
      </c>
      <c r="D35" s="2">
        <f t="shared" si="7"/>
        <v>4200</v>
      </c>
      <c r="E35" s="2">
        <f t="shared" si="8"/>
        <v>3.92</v>
      </c>
      <c r="F35" s="2">
        <f t="shared" si="9"/>
        <v>2.4422741289007051</v>
      </c>
      <c r="G35" s="2">
        <f t="shared" si="0"/>
        <v>0.72799999999999998</v>
      </c>
      <c r="H35" s="19">
        <f t="shared" si="1"/>
        <v>215.66392425536057</v>
      </c>
      <c r="I35" s="9">
        <f t="shared" si="10"/>
        <v>103.62220232621563</v>
      </c>
      <c r="J35" s="9">
        <f t="shared" si="11"/>
        <v>35.943987375893428</v>
      </c>
      <c r="K35" s="8">
        <v>1</v>
      </c>
      <c r="L35" s="9">
        <f t="shared" si="12"/>
        <v>700</v>
      </c>
      <c r="M35" s="9">
        <v>0</v>
      </c>
      <c r="N35" s="9">
        <f t="shared" si="13"/>
        <v>1359.0079999999998</v>
      </c>
      <c r="O35" s="9">
        <v>40</v>
      </c>
      <c r="P35" s="9">
        <f t="shared" si="2"/>
        <v>2018.0159999999996</v>
      </c>
      <c r="Q35" s="9">
        <v>90</v>
      </c>
      <c r="R35" s="9">
        <f t="shared" si="3"/>
        <v>2000</v>
      </c>
      <c r="S35" s="9">
        <v>0</v>
      </c>
      <c r="T35" s="9">
        <f t="shared" si="14"/>
        <v>2850</v>
      </c>
      <c r="U35" s="9">
        <v>40</v>
      </c>
      <c r="V35" s="9">
        <f t="shared" si="4"/>
        <v>3700</v>
      </c>
      <c r="W35" s="9">
        <v>90</v>
      </c>
    </row>
    <row r="36" spans="1:23" s="3" customFormat="1" x14ac:dyDescent="0.2">
      <c r="A36" s="2">
        <v>6</v>
      </c>
      <c r="B36" s="2">
        <f t="shared" si="5"/>
        <v>500</v>
      </c>
      <c r="C36" s="2">
        <f t="shared" si="6"/>
        <v>1500</v>
      </c>
      <c r="D36" s="2">
        <f t="shared" si="7"/>
        <v>4200</v>
      </c>
      <c r="E36" s="2">
        <f t="shared" si="8"/>
        <v>3.92</v>
      </c>
      <c r="F36" s="2">
        <f t="shared" si="9"/>
        <v>2.4422741289007051</v>
      </c>
      <c r="G36" s="2">
        <f t="shared" si="0"/>
        <v>0.58799999999999997</v>
      </c>
      <c r="H36" s="19">
        <f t="shared" si="1"/>
        <v>267.01247764949403</v>
      </c>
      <c r="I36" s="9">
        <f t="shared" si="10"/>
        <v>142.33819000853799</v>
      </c>
      <c r="J36" s="9">
        <f t="shared" si="11"/>
        <v>44.502079608249005</v>
      </c>
      <c r="K36" s="8">
        <v>1</v>
      </c>
      <c r="L36" s="9">
        <f t="shared" si="12"/>
        <v>700</v>
      </c>
      <c r="M36" s="9">
        <v>0</v>
      </c>
      <c r="N36" s="9">
        <f t="shared" si="13"/>
        <v>1469.4615384615386</v>
      </c>
      <c r="O36" s="9">
        <v>40</v>
      </c>
      <c r="P36" s="9">
        <f t="shared" si="2"/>
        <v>2238.9230769230771</v>
      </c>
      <c r="Q36" s="9">
        <v>90</v>
      </c>
      <c r="R36" s="9"/>
      <c r="S36" s="9"/>
      <c r="T36" s="9"/>
      <c r="U36" s="9"/>
      <c r="V36" s="9"/>
      <c r="W36" s="9"/>
    </row>
    <row r="37" spans="1:23" s="13" customFormat="1" x14ac:dyDescent="0.2">
      <c r="B37" s="14" t="s">
        <v>43</v>
      </c>
      <c r="C37" s="14" t="s">
        <v>43</v>
      </c>
      <c r="D37" s="14" t="s">
        <v>43</v>
      </c>
      <c r="F37" s="14" t="s">
        <v>45</v>
      </c>
      <c r="H37" s="14" t="s">
        <v>46</v>
      </c>
      <c r="I37" s="14" t="s">
        <v>46</v>
      </c>
      <c r="J37" s="14" t="s">
        <v>46</v>
      </c>
      <c r="L37" s="14" t="s">
        <v>43</v>
      </c>
      <c r="M37" s="14" t="s">
        <v>44</v>
      </c>
      <c r="N37" s="14" t="s">
        <v>43</v>
      </c>
      <c r="O37" s="14" t="s">
        <v>44</v>
      </c>
      <c r="P37" s="14" t="s">
        <v>43</v>
      </c>
      <c r="Q37" s="14" t="s">
        <v>44</v>
      </c>
      <c r="R37" s="14" t="s">
        <v>43</v>
      </c>
      <c r="S37" s="14" t="s">
        <v>44</v>
      </c>
      <c r="T37" s="14" t="s">
        <v>43</v>
      </c>
      <c r="U37" s="14" t="s">
        <v>44</v>
      </c>
      <c r="V37" s="14" t="s">
        <v>43</v>
      </c>
      <c r="W37" s="14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Calculater!L31</f>
        <v>0</v>
      </c>
      <c r="D3" s="1">
        <f>Calculater!L32</f>
        <v>300</v>
      </c>
      <c r="E3" s="1">
        <f>Calculater!L33</f>
        <v>300</v>
      </c>
      <c r="F3" s="1">
        <f>Calculater!L34</f>
        <v>700</v>
      </c>
      <c r="G3" s="1">
        <f>Calculater!L35</f>
        <v>700</v>
      </c>
      <c r="H3" s="1">
        <f>Calculater!L36</f>
        <v>700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54</v>
      </c>
      <c r="C4" s="1">
        <f>Calculater!M31</f>
        <v>0</v>
      </c>
      <c r="D4" s="1">
        <f>Calculater!M32</f>
        <v>0</v>
      </c>
      <c r="E4" s="1">
        <f>Calculater!M33</f>
        <v>0</v>
      </c>
      <c r="F4" s="1">
        <f>Calculater!M34</f>
        <v>0</v>
      </c>
      <c r="G4" s="1">
        <f>Calculater!M35</f>
        <v>0</v>
      </c>
      <c r="H4" s="1">
        <f>Calculater!M36</f>
        <v>0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Calculater!N31</f>
        <v>0</v>
      </c>
      <c r="D11" s="1">
        <f>Calculater!N32</f>
        <v>965.04950495049502</v>
      </c>
      <c r="E11" s="1">
        <f>Calculater!N33</f>
        <v>1106.7642857142857</v>
      </c>
      <c r="F11" s="1">
        <f>Calculater!N34</f>
        <v>1374.3902439024391</v>
      </c>
      <c r="G11" s="1">
        <f>Calculater!N35</f>
        <v>1359.0079999999998</v>
      </c>
      <c r="H11" s="1">
        <f>Calculater!N36</f>
        <v>1469.4615384615386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54</v>
      </c>
      <c r="C12" s="1">
        <f>Calculater!O31</f>
        <v>0</v>
      </c>
      <c r="D12" s="1">
        <f>Calculater!O32</f>
        <v>40</v>
      </c>
      <c r="E12" s="1">
        <f>Calculater!O33</f>
        <v>40</v>
      </c>
      <c r="F12" s="1">
        <f>Calculater!O34</f>
        <v>40</v>
      </c>
      <c r="G12" s="1">
        <f>Calculater!O35</f>
        <v>40</v>
      </c>
      <c r="H12" s="1">
        <f>Calculater!O36</f>
        <v>40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Calculater!P31</f>
        <v>0</v>
      </c>
      <c r="D19" s="1">
        <f>Calculater!P32</f>
        <v>1630.09900990099</v>
      </c>
      <c r="E19" s="1">
        <f>Calculater!P33</f>
        <v>1913.5285714285715</v>
      </c>
      <c r="F19" s="1">
        <f>Calculater!P34</f>
        <v>2048.7804878048782</v>
      </c>
      <c r="G19" s="1">
        <f>Calculater!P35</f>
        <v>2018.0159999999996</v>
      </c>
      <c r="H19" s="1">
        <f>Calculater!P36</f>
        <v>2238.9230769230771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54</v>
      </c>
      <c r="C20" s="1">
        <f>Calculater!Q31</f>
        <v>0</v>
      </c>
      <c r="D20" s="1">
        <f>Calculater!Q32</f>
        <v>90</v>
      </c>
      <c r="E20" s="1">
        <f>Calculater!Q33</f>
        <v>90</v>
      </c>
      <c r="F20" s="1">
        <f>Calculater!Q34</f>
        <v>90</v>
      </c>
      <c r="G20" s="1">
        <f>Calculater!Q35</f>
        <v>90</v>
      </c>
      <c r="H20" s="1">
        <f>Calculater!Q36</f>
        <v>90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2022-07-15T14:28:23Z</dcterms:modified>
</cp:coreProperties>
</file>